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<sst xmlns="http://schemas.openxmlformats.org/spreadsheetml/2006/main" count="80" uniqueCount="40">
  <si>
    <t>Suma</t>
  </si>
  <si>
    <t>Koszty zmienne</t>
  </si>
  <si>
    <t>Paliwo</t>
  </si>
  <si>
    <t>Wynagrodzenia</t>
  </si>
  <si>
    <t>ZUS + składka zdr.</t>
  </si>
  <si>
    <t>Przychody</t>
  </si>
  <si>
    <t>Z tytułu usług budowlanych</t>
  </si>
  <si>
    <t>Usługi transportowe</t>
  </si>
  <si>
    <t>Materiały dachowe</t>
  </si>
  <si>
    <t>Drewno</t>
  </si>
  <si>
    <t>Zysk (strata) brutto ze sprzedazy</t>
  </si>
  <si>
    <t>Ryczałt</t>
  </si>
  <si>
    <t>Zysk (strata) netto</t>
  </si>
  <si>
    <t>Koszty jednorazowe i stałe</t>
  </si>
  <si>
    <t>Marzec</t>
  </si>
  <si>
    <t>Kwiecień</t>
  </si>
  <si>
    <t>Maj</t>
  </si>
  <si>
    <t>Czerwiec</t>
  </si>
  <si>
    <t>Lipiec</t>
  </si>
  <si>
    <t>Sierpień</t>
  </si>
  <si>
    <t>Wrzesień</t>
  </si>
  <si>
    <t>Koszty:</t>
  </si>
  <si>
    <t>Inne</t>
  </si>
  <si>
    <t>Październik</t>
  </si>
  <si>
    <t>Listopad</t>
  </si>
  <si>
    <t>Grudzień</t>
  </si>
  <si>
    <t>Styczeń</t>
  </si>
  <si>
    <t>Luty</t>
  </si>
  <si>
    <t>Wpływy</t>
  </si>
  <si>
    <t>Wypływy</t>
  </si>
  <si>
    <t>Bilans</t>
  </si>
  <si>
    <t>Przychód z usług</t>
  </si>
  <si>
    <t>Kapitał obcy</t>
  </si>
  <si>
    <t>Kapitał własny</t>
  </si>
  <si>
    <t>Z działalności</t>
  </si>
  <si>
    <t>Koszty stałe</t>
  </si>
  <si>
    <t>Telefon + internet</t>
  </si>
  <si>
    <t>Wynajem pomieszczenia</t>
  </si>
  <si>
    <t>Inne (konserwacja)</t>
  </si>
  <si>
    <t>inne (konserwacja)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</si>
</sst>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6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0" fillId="0" borderId="10" xfId="0" applyBorder="1" applyAlignment="1">
      <alignment/>
    </xf>
    <xf numFmtId="0" fontId="1" fillId="2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M74"/>
  <sheetViews>
    <sheetView tabSelected="1" workbookViewId="0" topLeftCell="B52">
      <selection activeCell="E64" sqref="E64:K74"/>
    </sheetView>
  </sheetViews>
  <sheetFormatPr defaultColWidth="9.140625" defaultRowHeight="12.75"/>
  <cols>
    <col min="4" max="4" width="9.7109375" style="0" customWidth="1"/>
    <col min="5" max="5" width="29.00390625" style="0" bestFit="1" customWidth="1"/>
    <col min="6" max="6" width="11.7109375" style="0" bestFit="1" customWidth="1"/>
  </cols>
  <sheetData>
    <row r="2" ht="13.5" thickBot="1"/>
    <row r="3" spans="6:11" ht="13.5" thickBot="1">
      <c r="F3" s="30" t="s">
        <v>15</v>
      </c>
      <c r="G3" s="31" t="s">
        <v>16</v>
      </c>
      <c r="H3" s="31" t="s">
        <v>17</v>
      </c>
      <c r="I3" s="31" t="s">
        <v>18</v>
      </c>
      <c r="J3" s="31" t="s">
        <v>19</v>
      </c>
      <c r="K3" s="32" t="s">
        <v>20</v>
      </c>
    </row>
    <row r="4" spans="5:11" ht="13.5" thickBot="1">
      <c r="E4" s="21" t="s">
        <v>5</v>
      </c>
      <c r="F4" s="3"/>
      <c r="G4" s="3"/>
      <c r="H4" s="3"/>
      <c r="I4" s="3"/>
      <c r="J4" s="3"/>
      <c r="K4" s="4"/>
    </row>
    <row r="5" spans="5:11" ht="12.75">
      <c r="E5" s="5" t="s">
        <v>6</v>
      </c>
      <c r="F5" s="7">
        <v>20000</v>
      </c>
      <c r="G5" s="7">
        <v>21000</v>
      </c>
      <c r="H5" s="7">
        <v>18000</v>
      </c>
      <c r="I5" s="7">
        <v>30000</v>
      </c>
      <c r="J5" s="7">
        <v>27000</v>
      </c>
      <c r="K5" s="8">
        <v>25000</v>
      </c>
    </row>
    <row r="6" spans="5:11" ht="13.5" thickBot="1">
      <c r="E6" s="5" t="s">
        <v>7</v>
      </c>
      <c r="F6" s="7">
        <v>1200</v>
      </c>
      <c r="G6" s="7">
        <v>1300</v>
      </c>
      <c r="H6" s="7">
        <v>800</v>
      </c>
      <c r="I6" s="7">
        <v>300</v>
      </c>
      <c r="J6" s="7">
        <v>500</v>
      </c>
      <c r="K6" s="8">
        <v>1500</v>
      </c>
    </row>
    <row r="7" spans="5:13" ht="13.5" thickBot="1">
      <c r="E7" s="23" t="s">
        <v>0</v>
      </c>
      <c r="F7" s="14">
        <f aca="true" t="shared" si="0" ref="F7:K7">SUM(F5:F6)</f>
        <v>21200</v>
      </c>
      <c r="G7" s="14">
        <f t="shared" si="0"/>
        <v>22300</v>
      </c>
      <c r="H7" s="14">
        <f t="shared" si="0"/>
        <v>18800</v>
      </c>
      <c r="I7" s="14">
        <f t="shared" si="0"/>
        <v>30300</v>
      </c>
      <c r="J7" s="14">
        <f t="shared" si="0"/>
        <v>27500</v>
      </c>
      <c r="K7" s="15">
        <f t="shared" si="0"/>
        <v>26500</v>
      </c>
      <c r="M7" s="40">
        <f>SUM(F7:K7)</f>
        <v>146600</v>
      </c>
    </row>
    <row r="8" spans="5:11" ht="13.5" thickBot="1">
      <c r="E8" s="20" t="s">
        <v>21</v>
      </c>
      <c r="F8" s="18"/>
      <c r="G8" s="18"/>
      <c r="H8" s="18"/>
      <c r="I8" s="18"/>
      <c r="J8" s="18"/>
      <c r="K8" s="19"/>
    </row>
    <row r="9" spans="5:11" ht="13.5" thickBot="1">
      <c r="E9" s="11" t="s">
        <v>35</v>
      </c>
      <c r="F9" s="3"/>
      <c r="G9" s="3"/>
      <c r="H9" s="3"/>
      <c r="I9" s="3"/>
      <c r="J9" s="3"/>
      <c r="K9" s="4"/>
    </row>
    <row r="10" spans="5:11" ht="12.75">
      <c r="E10" s="6" t="s">
        <v>36</v>
      </c>
      <c r="F10" s="9">
        <v>120</v>
      </c>
      <c r="G10" s="9">
        <v>120</v>
      </c>
      <c r="H10" s="9">
        <v>120</v>
      </c>
      <c r="I10" s="9">
        <v>120</v>
      </c>
      <c r="J10" s="9">
        <v>120</v>
      </c>
      <c r="K10" s="9">
        <v>120</v>
      </c>
    </row>
    <row r="11" spans="5:11" ht="12.75">
      <c r="E11" s="6" t="s">
        <v>37</v>
      </c>
      <c r="F11" s="9">
        <v>300</v>
      </c>
      <c r="G11" s="9">
        <v>300</v>
      </c>
      <c r="H11" s="9">
        <v>300</v>
      </c>
      <c r="I11" s="9">
        <v>300</v>
      </c>
      <c r="J11" s="9">
        <v>300</v>
      </c>
      <c r="K11" s="9">
        <v>300</v>
      </c>
    </row>
    <row r="12" spans="5:11" ht="13.5" thickBot="1">
      <c r="E12" s="6" t="s">
        <v>39</v>
      </c>
      <c r="F12" s="9">
        <v>1000</v>
      </c>
      <c r="G12" s="9">
        <v>1000</v>
      </c>
      <c r="H12" s="9">
        <v>1000</v>
      </c>
      <c r="I12" s="9">
        <v>1000</v>
      </c>
      <c r="J12" s="9">
        <v>1000</v>
      </c>
      <c r="K12" s="9">
        <v>1000</v>
      </c>
    </row>
    <row r="13" spans="5:13" ht="13.5" thickBot="1">
      <c r="E13" s="23" t="s">
        <v>0</v>
      </c>
      <c r="F13" s="12">
        <f>SUM(F10:F12)</f>
        <v>1420</v>
      </c>
      <c r="G13" s="12">
        <f>SUM(G10:G12)</f>
        <v>1420</v>
      </c>
      <c r="H13" s="12">
        <f>SUM(H10:H12)</f>
        <v>1420</v>
      </c>
      <c r="I13" s="12">
        <f>SUM(I10:I12)</f>
        <v>1420</v>
      </c>
      <c r="J13" s="12">
        <f>SUM(J10:J12)</f>
        <v>1420</v>
      </c>
      <c r="K13" s="13">
        <f>SUM(K10:K12)</f>
        <v>1420</v>
      </c>
      <c r="M13">
        <f>SUM(M7,M36)</f>
        <v>214700</v>
      </c>
    </row>
    <row r="14" spans="5:11" ht="12.75">
      <c r="E14" s="22" t="s">
        <v>1</v>
      </c>
      <c r="F14" s="16"/>
      <c r="G14" s="16"/>
      <c r="H14" s="16"/>
      <c r="I14" s="16"/>
      <c r="J14" s="16"/>
      <c r="K14" s="17"/>
    </row>
    <row r="15" spans="5:11" ht="12.75">
      <c r="E15" s="5" t="s">
        <v>2</v>
      </c>
      <c r="F15" s="9">
        <v>3000</v>
      </c>
      <c r="G15" s="7">
        <v>3200</v>
      </c>
      <c r="H15" s="7">
        <v>2600</v>
      </c>
      <c r="I15" s="7">
        <v>2500</v>
      </c>
      <c r="J15" s="7">
        <v>3000</v>
      </c>
      <c r="K15" s="8">
        <v>3400</v>
      </c>
    </row>
    <row r="16" spans="5:11" ht="12.75">
      <c r="E16" s="5" t="s">
        <v>3</v>
      </c>
      <c r="F16" s="9">
        <v>3000</v>
      </c>
      <c r="G16" s="7">
        <v>3000</v>
      </c>
      <c r="H16" s="7">
        <v>3000</v>
      </c>
      <c r="I16" s="7">
        <v>3000</v>
      </c>
      <c r="J16" s="7">
        <v>3000</v>
      </c>
      <c r="K16" s="8">
        <v>3000</v>
      </c>
    </row>
    <row r="17" spans="5:11" ht="12.75">
      <c r="E17" s="5" t="s">
        <v>4</v>
      </c>
      <c r="F17" s="9">
        <v>378</v>
      </c>
      <c r="G17" s="9">
        <v>378</v>
      </c>
      <c r="H17" s="9">
        <v>378</v>
      </c>
      <c r="I17" s="9">
        <v>378</v>
      </c>
      <c r="J17" s="9">
        <v>378</v>
      </c>
      <c r="K17" s="10">
        <v>378</v>
      </c>
    </row>
    <row r="18" spans="5:11" ht="12.75">
      <c r="E18" s="5" t="s">
        <v>22</v>
      </c>
      <c r="F18" s="9">
        <v>1000</v>
      </c>
      <c r="G18" s="7">
        <v>800</v>
      </c>
      <c r="H18" s="7">
        <v>500</v>
      </c>
      <c r="I18" s="7">
        <v>1000</v>
      </c>
      <c r="J18" s="7">
        <v>1500</v>
      </c>
      <c r="K18" s="8">
        <v>1000</v>
      </c>
    </row>
    <row r="19" spans="5:11" ht="12.75">
      <c r="E19" s="5" t="s">
        <v>8</v>
      </c>
      <c r="F19" s="9">
        <v>9000</v>
      </c>
      <c r="G19" s="7">
        <v>8000</v>
      </c>
      <c r="H19" s="7">
        <v>7500</v>
      </c>
      <c r="I19" s="7">
        <v>10000</v>
      </c>
      <c r="J19" s="7">
        <v>9000</v>
      </c>
      <c r="K19" s="8">
        <v>10000</v>
      </c>
    </row>
    <row r="20" spans="5:11" ht="13.5" thickBot="1">
      <c r="E20" s="5" t="s">
        <v>9</v>
      </c>
      <c r="F20" s="9">
        <v>3000</v>
      </c>
      <c r="G20" s="7">
        <v>2500</v>
      </c>
      <c r="H20" s="7">
        <v>2000</v>
      </c>
      <c r="I20" s="7">
        <v>4500</v>
      </c>
      <c r="J20" s="7">
        <v>4000</v>
      </c>
      <c r="K20" s="8">
        <v>2500</v>
      </c>
    </row>
    <row r="21" spans="5:11" ht="13.5" thickBot="1">
      <c r="E21" s="23" t="s">
        <v>0</v>
      </c>
      <c r="F21" s="14">
        <f aca="true" t="shared" si="1" ref="F21:K21">SUM(F15:F20)</f>
        <v>19378</v>
      </c>
      <c r="G21" s="14">
        <f t="shared" si="1"/>
        <v>17878</v>
      </c>
      <c r="H21" s="14">
        <f t="shared" si="1"/>
        <v>15978</v>
      </c>
      <c r="I21" s="14">
        <f t="shared" si="1"/>
        <v>21378</v>
      </c>
      <c r="J21" s="14">
        <f t="shared" si="1"/>
        <v>20878</v>
      </c>
      <c r="K21" s="15">
        <f t="shared" si="1"/>
        <v>20278</v>
      </c>
    </row>
    <row r="22" spans="5:12" ht="13.5" thickBot="1">
      <c r="E22" s="26" t="s">
        <v>10</v>
      </c>
      <c r="F22" s="24">
        <f>F7-(F21+F13)</f>
        <v>402</v>
      </c>
      <c r="G22" s="24">
        <f>G7-(G21+G13)</f>
        <v>3002</v>
      </c>
      <c r="H22" s="24">
        <f>H7-(H21+H13)</f>
        <v>1402</v>
      </c>
      <c r="I22" s="24">
        <f>I7-(I21+I13)</f>
        <v>7502</v>
      </c>
      <c r="J22" s="24">
        <f>J7-(J21+J13)</f>
        <v>5202</v>
      </c>
      <c r="K22" s="25">
        <f>K7-(K21+K13)</f>
        <v>4802</v>
      </c>
      <c r="L22" s="1"/>
    </row>
    <row r="23" spans="5:11" ht="12.75">
      <c r="E23" s="5" t="s">
        <v>11</v>
      </c>
      <c r="F23" s="7">
        <f>F7*5.5%-F17</f>
        <v>788</v>
      </c>
      <c r="G23" s="7">
        <f>G7*5.5%-G17</f>
        <v>848.5</v>
      </c>
      <c r="H23" s="7">
        <f>H7*5.5%-H17</f>
        <v>656</v>
      </c>
      <c r="I23" s="7">
        <f>I7*5.5%-I17</f>
        <v>1288.5</v>
      </c>
      <c r="J23" s="7">
        <f>J7*5.5%-J17</f>
        <v>1134.5</v>
      </c>
      <c r="K23" s="8">
        <f>K7*5.5%-K17</f>
        <v>1079.5</v>
      </c>
    </row>
    <row r="24" spans="5:11" ht="13.5" thickBot="1">
      <c r="E24" s="27" t="s">
        <v>12</v>
      </c>
      <c r="F24" s="28">
        <f aca="true" t="shared" si="2" ref="F24:K24">F22-F23</f>
        <v>-386</v>
      </c>
      <c r="G24" s="28">
        <f t="shared" si="2"/>
        <v>2153.5</v>
      </c>
      <c r="H24" s="28">
        <f t="shared" si="2"/>
        <v>746</v>
      </c>
      <c r="I24" s="28">
        <f t="shared" si="2"/>
        <v>6213.5</v>
      </c>
      <c r="J24" s="28">
        <f t="shared" si="2"/>
        <v>4067.5</v>
      </c>
      <c r="K24" s="29">
        <f t="shared" si="2"/>
        <v>3722.5</v>
      </c>
    </row>
    <row r="26" ht="13.5" thickBot="1"/>
    <row r="27" spans="6:11" ht="13.5" thickBot="1">
      <c r="F27" s="30" t="s">
        <v>23</v>
      </c>
      <c r="G27" s="31" t="s">
        <v>24</v>
      </c>
      <c r="H27" s="30" t="s">
        <v>25</v>
      </c>
      <c r="I27" s="31" t="s">
        <v>26</v>
      </c>
      <c r="J27" s="30" t="s">
        <v>27</v>
      </c>
      <c r="K27" s="31" t="s">
        <v>14</v>
      </c>
    </row>
    <row r="28" spans="5:11" ht="13.5" thickBot="1">
      <c r="E28" s="21" t="s">
        <v>5</v>
      </c>
      <c r="F28" s="3"/>
      <c r="G28" s="3"/>
      <c r="H28" s="3"/>
      <c r="I28" s="3"/>
      <c r="J28" s="3"/>
      <c r="K28" s="4"/>
    </row>
    <row r="29" spans="5:11" ht="12.75">
      <c r="E29" s="5" t="s">
        <v>6</v>
      </c>
      <c r="F29" s="7">
        <v>18000</v>
      </c>
      <c r="G29" s="7">
        <v>10000</v>
      </c>
      <c r="H29" s="7">
        <v>5000</v>
      </c>
      <c r="I29" s="7">
        <v>1500</v>
      </c>
      <c r="J29" s="7">
        <v>3000</v>
      </c>
      <c r="K29" s="8">
        <v>15000</v>
      </c>
    </row>
    <row r="30" spans="5:11" ht="13.5" thickBot="1">
      <c r="E30" s="5" t="s">
        <v>7</v>
      </c>
      <c r="F30" s="7">
        <v>1500</v>
      </c>
      <c r="G30" s="7">
        <v>2600</v>
      </c>
      <c r="H30" s="7">
        <v>5000</v>
      </c>
      <c r="I30" s="7">
        <v>3000</v>
      </c>
      <c r="J30" s="7">
        <v>2000</v>
      </c>
      <c r="K30" s="8">
        <v>1500</v>
      </c>
    </row>
    <row r="31" spans="5:11" ht="13.5" thickBot="1">
      <c r="E31" s="23" t="s">
        <v>0</v>
      </c>
      <c r="F31" s="14">
        <f aca="true" t="shared" si="3" ref="F31:K31">SUM(F29:F30)</f>
        <v>19500</v>
      </c>
      <c r="G31" s="14">
        <f t="shared" si="3"/>
        <v>12600</v>
      </c>
      <c r="H31" s="14">
        <f t="shared" si="3"/>
        <v>10000</v>
      </c>
      <c r="I31" s="14">
        <f t="shared" si="3"/>
        <v>4500</v>
      </c>
      <c r="J31" s="14">
        <f t="shared" si="3"/>
        <v>5000</v>
      </c>
      <c r="K31" s="15">
        <f t="shared" si="3"/>
        <v>16500</v>
      </c>
    </row>
    <row r="32" spans="5:11" ht="13.5" thickBot="1">
      <c r="E32" s="20" t="s">
        <v>21</v>
      </c>
      <c r="F32" s="18"/>
      <c r="G32" s="18"/>
      <c r="H32" s="18"/>
      <c r="I32" s="18"/>
      <c r="J32" s="18"/>
      <c r="K32" s="19"/>
    </row>
    <row r="33" spans="5:11" ht="13.5" thickBot="1">
      <c r="E33" s="11" t="s">
        <v>13</v>
      </c>
      <c r="F33" s="3"/>
      <c r="G33" s="3"/>
      <c r="H33" s="3"/>
      <c r="I33" s="3"/>
      <c r="J33" s="3"/>
      <c r="K33" s="4"/>
    </row>
    <row r="34" spans="5:11" ht="12.75">
      <c r="E34" s="6" t="s">
        <v>36</v>
      </c>
      <c r="F34" s="9">
        <v>120</v>
      </c>
      <c r="G34" s="9">
        <v>120</v>
      </c>
      <c r="H34" s="9">
        <v>120</v>
      </c>
      <c r="I34" s="9">
        <v>120</v>
      </c>
      <c r="J34" s="9">
        <v>120</v>
      </c>
      <c r="K34" s="9">
        <v>120</v>
      </c>
    </row>
    <row r="35" spans="5:11" ht="12.75">
      <c r="E35" s="6" t="s">
        <v>37</v>
      </c>
      <c r="F35" s="9">
        <v>300</v>
      </c>
      <c r="G35" s="9">
        <v>300</v>
      </c>
      <c r="H35" s="9">
        <v>300</v>
      </c>
      <c r="I35" s="9">
        <v>300</v>
      </c>
      <c r="J35" s="9">
        <v>300</v>
      </c>
      <c r="K35" s="9">
        <v>300</v>
      </c>
    </row>
    <row r="36" spans="5:13" ht="13.5" thickBot="1">
      <c r="E36" s="6" t="s">
        <v>38</v>
      </c>
      <c r="F36" s="9">
        <v>1000</v>
      </c>
      <c r="G36" s="9">
        <v>1000</v>
      </c>
      <c r="H36" s="9">
        <v>1000</v>
      </c>
      <c r="I36" s="9">
        <v>1000</v>
      </c>
      <c r="J36" s="9">
        <v>1000</v>
      </c>
      <c r="K36" s="9">
        <v>1000</v>
      </c>
      <c r="M36" s="40">
        <f>SUM(F31:K31)</f>
        <v>68100</v>
      </c>
    </row>
    <row r="37" spans="5:11" ht="13.5" thickBot="1">
      <c r="E37" s="23" t="s">
        <v>0</v>
      </c>
      <c r="F37" s="12">
        <f aca="true" t="shared" si="4" ref="F37:K37">SUM(F36:F36)</f>
        <v>1000</v>
      </c>
      <c r="G37" s="12">
        <f t="shared" si="4"/>
        <v>1000</v>
      </c>
      <c r="H37" s="12">
        <f t="shared" si="4"/>
        <v>1000</v>
      </c>
      <c r="I37" s="12">
        <f t="shared" si="4"/>
        <v>1000</v>
      </c>
      <c r="J37" s="12">
        <f t="shared" si="4"/>
        <v>1000</v>
      </c>
      <c r="K37" s="13">
        <f t="shared" si="4"/>
        <v>1000</v>
      </c>
    </row>
    <row r="38" spans="5:11" ht="12.75">
      <c r="E38" s="22" t="s">
        <v>1</v>
      </c>
      <c r="F38" s="16"/>
      <c r="G38" s="16"/>
      <c r="H38" s="16"/>
      <c r="I38" s="16"/>
      <c r="J38" s="16"/>
      <c r="K38" s="17"/>
    </row>
    <row r="39" spans="5:11" ht="12.75">
      <c r="E39" s="5" t="s">
        <v>2</v>
      </c>
      <c r="F39" s="9">
        <v>3500</v>
      </c>
      <c r="G39" s="7">
        <v>3500</v>
      </c>
      <c r="H39" s="7">
        <v>4000</v>
      </c>
      <c r="I39" s="7">
        <v>2500</v>
      </c>
      <c r="J39" s="7">
        <v>2000</v>
      </c>
      <c r="K39" s="8">
        <v>2500</v>
      </c>
    </row>
    <row r="40" spans="5:11" ht="12.75">
      <c r="E40" s="5" t="s">
        <v>3</v>
      </c>
      <c r="F40" s="9">
        <v>3000</v>
      </c>
      <c r="G40" s="7">
        <v>1500</v>
      </c>
      <c r="H40" s="7">
        <v>1500</v>
      </c>
      <c r="I40" s="7">
        <v>1500</v>
      </c>
      <c r="J40" s="7">
        <v>1500</v>
      </c>
      <c r="K40" s="8">
        <v>1500</v>
      </c>
    </row>
    <row r="41" spans="5:11" ht="12.75">
      <c r="E41" s="5" t="s">
        <v>4</v>
      </c>
      <c r="F41" s="9">
        <v>378</v>
      </c>
      <c r="G41" s="9">
        <v>378</v>
      </c>
      <c r="H41" s="9">
        <v>378</v>
      </c>
      <c r="I41" s="9">
        <v>378</v>
      </c>
      <c r="J41" s="9">
        <v>378</v>
      </c>
      <c r="K41" s="10">
        <v>378</v>
      </c>
    </row>
    <row r="42" spans="5:11" ht="12.75">
      <c r="E42" s="5" t="s">
        <v>22</v>
      </c>
      <c r="F42" s="9">
        <v>1000</v>
      </c>
      <c r="G42" s="7">
        <v>500</v>
      </c>
      <c r="H42" s="7">
        <v>600</v>
      </c>
      <c r="I42" s="7">
        <v>200</v>
      </c>
      <c r="J42" s="7">
        <v>0</v>
      </c>
      <c r="K42" s="8">
        <v>1000</v>
      </c>
    </row>
    <row r="43" spans="5:11" ht="12.75">
      <c r="E43" s="5" t="s">
        <v>8</v>
      </c>
      <c r="F43" s="9">
        <v>6000</v>
      </c>
      <c r="G43" s="7">
        <v>3000</v>
      </c>
      <c r="H43" s="7">
        <v>1000</v>
      </c>
      <c r="I43" s="7">
        <v>0</v>
      </c>
      <c r="J43" s="7">
        <v>0</v>
      </c>
      <c r="K43" s="8">
        <v>7000</v>
      </c>
    </row>
    <row r="44" spans="5:11" ht="13.5" thickBot="1">
      <c r="E44" s="5" t="s">
        <v>9</v>
      </c>
      <c r="F44" s="9">
        <v>1000</v>
      </c>
      <c r="G44" s="7">
        <v>500</v>
      </c>
      <c r="H44" s="7">
        <v>100</v>
      </c>
      <c r="I44" s="7">
        <v>0</v>
      </c>
      <c r="J44" s="7">
        <v>0</v>
      </c>
      <c r="K44" s="8">
        <v>1500</v>
      </c>
    </row>
    <row r="45" spans="5:11" ht="13.5" thickBot="1">
      <c r="E45" s="23" t="s">
        <v>0</v>
      </c>
      <c r="F45" s="14">
        <f aca="true" t="shared" si="5" ref="F45:K45">SUM(F39:F44)</f>
        <v>14878</v>
      </c>
      <c r="G45" s="14">
        <f t="shared" si="5"/>
        <v>9378</v>
      </c>
      <c r="H45" s="14">
        <f t="shared" si="5"/>
        <v>7578</v>
      </c>
      <c r="I45" s="14">
        <f t="shared" si="5"/>
        <v>4578</v>
      </c>
      <c r="J45" s="14">
        <f t="shared" si="5"/>
        <v>3878</v>
      </c>
      <c r="K45" s="15">
        <f t="shared" si="5"/>
        <v>13878</v>
      </c>
    </row>
    <row r="46" spans="5:11" ht="13.5" thickBot="1">
      <c r="E46" s="26" t="s">
        <v>10</v>
      </c>
      <c r="F46" s="24">
        <f>F31-(F45+F37)</f>
        <v>3622</v>
      </c>
      <c r="G46" s="24">
        <f>G31-(G45+G37)</f>
        <v>2222</v>
      </c>
      <c r="H46" s="24">
        <f>H31-(H45+H37)</f>
        <v>1422</v>
      </c>
      <c r="I46" s="24">
        <f>I31-(I45+I37)</f>
        <v>-1078</v>
      </c>
      <c r="J46" s="24">
        <f>J31-(J45+J37)</f>
        <v>122</v>
      </c>
      <c r="K46" s="25">
        <f>K31-(K45+K37)</f>
        <v>1622</v>
      </c>
    </row>
    <row r="47" spans="5:11" ht="12.75">
      <c r="E47" s="5" t="s">
        <v>11</v>
      </c>
      <c r="F47" s="7">
        <f>F31*5.5%-F41</f>
        <v>694.5</v>
      </c>
      <c r="G47" s="7">
        <f>G31*5.5%-G41</f>
        <v>315</v>
      </c>
      <c r="H47" s="7">
        <f>H31*5.5%-H41</f>
        <v>172</v>
      </c>
      <c r="I47" s="7">
        <v>0</v>
      </c>
      <c r="J47" s="7">
        <v>0</v>
      </c>
      <c r="K47" s="8">
        <f>K31*5.5%-K41</f>
        <v>529.5</v>
      </c>
    </row>
    <row r="48" spans="5:11" ht="13.5" thickBot="1">
      <c r="E48" s="27" t="s">
        <v>12</v>
      </c>
      <c r="F48" s="28">
        <f aca="true" t="shared" si="6" ref="F48:K48">F46-F47</f>
        <v>2927.5</v>
      </c>
      <c r="G48" s="28">
        <f t="shared" si="6"/>
        <v>1907</v>
      </c>
      <c r="H48" s="28">
        <f t="shared" si="6"/>
        <v>1250</v>
      </c>
      <c r="I48" s="28">
        <f t="shared" si="6"/>
        <v>-1078</v>
      </c>
      <c r="J48" s="28">
        <f t="shared" si="6"/>
        <v>122</v>
      </c>
      <c r="K48" s="29">
        <f t="shared" si="6"/>
        <v>1092.5</v>
      </c>
    </row>
    <row r="50" ht="13.5" thickBot="1"/>
    <row r="51" spans="6:11" ht="13.5" thickBot="1">
      <c r="F51" s="30" t="s">
        <v>15</v>
      </c>
      <c r="G51" s="31" t="s">
        <v>16</v>
      </c>
      <c r="H51" s="31" t="s">
        <v>17</v>
      </c>
      <c r="I51" s="31" t="s">
        <v>18</v>
      </c>
      <c r="J51" s="31" t="s">
        <v>19</v>
      </c>
      <c r="K51" s="32" t="s">
        <v>20</v>
      </c>
    </row>
    <row r="52" spans="5:11" ht="13.5" thickBot="1">
      <c r="E52" s="11" t="s">
        <v>28</v>
      </c>
      <c r="F52" s="2"/>
      <c r="G52" s="3"/>
      <c r="H52" s="3"/>
      <c r="I52" s="3"/>
      <c r="J52" s="3"/>
      <c r="K52" s="4"/>
    </row>
    <row r="53" spans="5:11" ht="12.75">
      <c r="E53" s="5" t="s">
        <v>31</v>
      </c>
      <c r="F53" s="36">
        <f aca="true" t="shared" si="7" ref="F53:K53">F7</f>
        <v>21200</v>
      </c>
      <c r="G53" s="7">
        <f t="shared" si="7"/>
        <v>22300</v>
      </c>
      <c r="H53" s="7">
        <f t="shared" si="7"/>
        <v>18800</v>
      </c>
      <c r="I53" s="7">
        <f t="shared" si="7"/>
        <v>30300</v>
      </c>
      <c r="J53" s="7">
        <f t="shared" si="7"/>
        <v>27500</v>
      </c>
      <c r="K53" s="8">
        <f t="shared" si="7"/>
        <v>26500</v>
      </c>
    </row>
    <row r="54" spans="5:11" ht="12.75">
      <c r="E54" s="5" t="s">
        <v>32</v>
      </c>
      <c r="F54" s="36">
        <v>10000</v>
      </c>
      <c r="G54" s="7"/>
      <c r="H54" s="7"/>
      <c r="I54" s="7"/>
      <c r="J54" s="7"/>
      <c r="K54" s="8"/>
    </row>
    <row r="55" spans="5:11" ht="13.5" thickBot="1">
      <c r="E55" s="5" t="s">
        <v>33</v>
      </c>
      <c r="F55" s="36">
        <v>5000</v>
      </c>
      <c r="G55" s="7"/>
      <c r="H55" s="7"/>
      <c r="I55" s="7"/>
      <c r="J55" s="7"/>
      <c r="K55" s="8"/>
    </row>
    <row r="56" spans="5:11" ht="13.5" thickBot="1">
      <c r="E56" s="11" t="s">
        <v>0</v>
      </c>
      <c r="F56" s="37">
        <f aca="true" t="shared" si="8" ref="F56:K56">SUM(F53:F55)</f>
        <v>36200</v>
      </c>
      <c r="G56" s="14">
        <f t="shared" si="8"/>
        <v>22300</v>
      </c>
      <c r="H56" s="14">
        <f t="shared" si="8"/>
        <v>18800</v>
      </c>
      <c r="I56" s="14">
        <f t="shared" si="8"/>
        <v>30300</v>
      </c>
      <c r="J56" s="14">
        <f t="shared" si="8"/>
        <v>27500</v>
      </c>
      <c r="K56" s="15">
        <f t="shared" si="8"/>
        <v>26500</v>
      </c>
    </row>
    <row r="57" spans="5:11" ht="12.75">
      <c r="E57" s="5" t="s">
        <v>29</v>
      </c>
      <c r="F57" s="36"/>
      <c r="G57" s="7"/>
      <c r="H57" s="7"/>
      <c r="I57" s="7"/>
      <c r="J57" s="7"/>
      <c r="K57" s="8"/>
    </row>
    <row r="58" spans="5:11" ht="12.75">
      <c r="E58" s="5" t="s">
        <v>34</v>
      </c>
      <c r="F58" s="36">
        <f aca="true" t="shared" si="9" ref="F58:K58">F13+F21+F23</f>
        <v>21586</v>
      </c>
      <c r="G58" s="7">
        <f t="shared" si="9"/>
        <v>20146.5</v>
      </c>
      <c r="H58" s="7">
        <f t="shared" si="9"/>
        <v>18054</v>
      </c>
      <c r="I58" s="7">
        <f t="shared" si="9"/>
        <v>24086.5</v>
      </c>
      <c r="J58" s="7">
        <f t="shared" si="9"/>
        <v>23432.5</v>
      </c>
      <c r="K58" s="8">
        <f t="shared" si="9"/>
        <v>22777.5</v>
      </c>
    </row>
    <row r="59" spans="5:13" ht="13.5" thickBot="1">
      <c r="E59" s="5" t="s">
        <v>22</v>
      </c>
      <c r="F59" s="36">
        <v>13500</v>
      </c>
      <c r="G59" s="7">
        <v>600</v>
      </c>
      <c r="H59" s="7">
        <v>600</v>
      </c>
      <c r="I59" s="7">
        <v>600</v>
      </c>
      <c r="J59" s="7">
        <v>600</v>
      </c>
      <c r="K59" s="8">
        <v>600</v>
      </c>
      <c r="M59" s="40"/>
    </row>
    <row r="60" spans="5:11" ht="13.5" thickBot="1">
      <c r="E60" s="11" t="s">
        <v>0</v>
      </c>
      <c r="F60" s="37">
        <f aca="true" t="shared" si="10" ref="F60:K60">SUM(F58:F59)</f>
        <v>35086</v>
      </c>
      <c r="G60" s="14">
        <f t="shared" si="10"/>
        <v>20746.5</v>
      </c>
      <c r="H60" s="14">
        <f t="shared" si="10"/>
        <v>18654</v>
      </c>
      <c r="I60" s="14">
        <f t="shared" si="10"/>
        <v>24686.5</v>
      </c>
      <c r="J60" s="14">
        <f t="shared" si="10"/>
        <v>24032.5</v>
      </c>
      <c r="K60" s="15">
        <f t="shared" si="10"/>
        <v>23377.5</v>
      </c>
    </row>
    <row r="61" spans="5:11" ht="13.5" thickBot="1">
      <c r="E61" s="33" t="s">
        <v>30</v>
      </c>
      <c r="F61" s="38">
        <f aca="true" t="shared" si="11" ref="F61:K61">F56-F60</f>
        <v>1114</v>
      </c>
      <c r="G61" s="34">
        <f t="shared" si="11"/>
        <v>1553.5</v>
      </c>
      <c r="H61" s="34">
        <f t="shared" si="11"/>
        <v>146</v>
      </c>
      <c r="I61" s="34">
        <f t="shared" si="11"/>
        <v>5613.5</v>
      </c>
      <c r="J61" s="34">
        <f t="shared" si="11"/>
        <v>3467.5</v>
      </c>
      <c r="K61" s="35">
        <f t="shared" si="11"/>
        <v>3122.5</v>
      </c>
    </row>
    <row r="63" ht="13.5" thickBot="1"/>
    <row r="64" spans="6:11" ht="13.5" thickBot="1">
      <c r="F64" s="30" t="str">
        <f aca="true" t="shared" si="12" ref="F64:K64">F27</f>
        <v>Październik</v>
      </c>
      <c r="G64" s="30" t="str">
        <f t="shared" si="12"/>
        <v>Listopad</v>
      </c>
      <c r="H64" s="30" t="str">
        <f t="shared" si="12"/>
        <v>Grudzień</v>
      </c>
      <c r="I64" s="30" t="str">
        <f t="shared" si="12"/>
        <v>Styczeń</v>
      </c>
      <c r="J64" s="30" t="str">
        <f t="shared" si="12"/>
        <v>Luty</v>
      </c>
      <c r="K64" s="39" t="str">
        <f t="shared" si="12"/>
        <v>Marzec</v>
      </c>
    </row>
    <row r="65" spans="5:11" ht="13.5" thickBot="1">
      <c r="E65" s="11" t="s">
        <v>28</v>
      </c>
      <c r="F65" s="2"/>
      <c r="G65" s="3"/>
      <c r="H65" s="3"/>
      <c r="I65" s="3"/>
      <c r="J65" s="3"/>
      <c r="K65" s="4"/>
    </row>
    <row r="66" spans="5:11" ht="12.75">
      <c r="E66" s="5" t="s">
        <v>31</v>
      </c>
      <c r="F66" s="36">
        <f aca="true" t="shared" si="13" ref="F66:K66">F31</f>
        <v>19500</v>
      </c>
      <c r="G66" s="7">
        <f t="shared" si="13"/>
        <v>12600</v>
      </c>
      <c r="H66" s="7">
        <f t="shared" si="13"/>
        <v>10000</v>
      </c>
      <c r="I66" s="7">
        <f t="shared" si="13"/>
        <v>4500</v>
      </c>
      <c r="J66" s="7">
        <f t="shared" si="13"/>
        <v>5000</v>
      </c>
      <c r="K66" s="8">
        <f t="shared" si="13"/>
        <v>16500</v>
      </c>
    </row>
    <row r="67" spans="5:11" ht="12.75">
      <c r="E67" s="5" t="s">
        <v>32</v>
      </c>
      <c r="F67" s="36">
        <v>0</v>
      </c>
      <c r="G67" s="7"/>
      <c r="H67" s="7"/>
      <c r="I67" s="7"/>
      <c r="J67" s="7"/>
      <c r="K67" s="8"/>
    </row>
    <row r="68" spans="5:11" ht="13.5" thickBot="1">
      <c r="E68" s="5" t="s">
        <v>33</v>
      </c>
      <c r="F68" s="36">
        <v>0</v>
      </c>
      <c r="G68" s="7"/>
      <c r="H68" s="7"/>
      <c r="I68" s="7"/>
      <c r="J68" s="7"/>
      <c r="K68" s="8"/>
    </row>
    <row r="69" spans="5:11" ht="13.5" thickBot="1">
      <c r="E69" s="11" t="s">
        <v>0</v>
      </c>
      <c r="F69" s="37">
        <f aca="true" t="shared" si="14" ref="F69:K69">SUM(F66:F68)</f>
        <v>19500</v>
      </c>
      <c r="G69" s="14">
        <f t="shared" si="14"/>
        <v>12600</v>
      </c>
      <c r="H69" s="14">
        <f t="shared" si="14"/>
        <v>10000</v>
      </c>
      <c r="I69" s="14">
        <f t="shared" si="14"/>
        <v>4500</v>
      </c>
      <c r="J69" s="14">
        <f t="shared" si="14"/>
        <v>5000</v>
      </c>
      <c r="K69" s="15">
        <f t="shared" si="14"/>
        <v>16500</v>
      </c>
    </row>
    <row r="70" spans="5:11" ht="12.75">
      <c r="E70" s="5" t="s">
        <v>29</v>
      </c>
      <c r="F70" s="36"/>
      <c r="G70" s="7"/>
      <c r="H70" s="7"/>
      <c r="I70" s="7"/>
      <c r="J70" s="7"/>
      <c r="K70" s="8"/>
    </row>
    <row r="71" spans="5:11" ht="12.75">
      <c r="E71" s="5" t="s">
        <v>34</v>
      </c>
      <c r="F71" s="36">
        <f aca="true" t="shared" si="15" ref="F71:K71">F37+F45+F47</f>
        <v>16572.5</v>
      </c>
      <c r="G71" s="7">
        <f t="shared" si="15"/>
        <v>10693</v>
      </c>
      <c r="H71" s="7">
        <f t="shared" si="15"/>
        <v>8750</v>
      </c>
      <c r="I71" s="7">
        <f t="shared" si="15"/>
        <v>5578</v>
      </c>
      <c r="J71" s="7">
        <f t="shared" si="15"/>
        <v>4878</v>
      </c>
      <c r="K71" s="8">
        <f t="shared" si="15"/>
        <v>15407.5</v>
      </c>
    </row>
    <row r="72" spans="5:11" ht="13.5" thickBot="1">
      <c r="E72" s="5" t="s">
        <v>22</v>
      </c>
      <c r="F72" s="36">
        <v>600</v>
      </c>
      <c r="G72" s="7">
        <v>600</v>
      </c>
      <c r="H72" s="7">
        <v>600</v>
      </c>
      <c r="I72" s="7">
        <v>600</v>
      </c>
      <c r="J72" s="7">
        <v>600</v>
      </c>
      <c r="K72" s="8">
        <v>600</v>
      </c>
    </row>
    <row r="73" spans="5:11" ht="13.5" thickBot="1">
      <c r="E73" s="11" t="s">
        <v>0</v>
      </c>
      <c r="F73" s="37">
        <f aca="true" t="shared" si="16" ref="F73:K73">SUM(F71:F72)</f>
        <v>17172.5</v>
      </c>
      <c r="G73" s="14">
        <f t="shared" si="16"/>
        <v>11293</v>
      </c>
      <c r="H73" s="14">
        <f t="shared" si="16"/>
        <v>9350</v>
      </c>
      <c r="I73" s="14">
        <f t="shared" si="16"/>
        <v>6178</v>
      </c>
      <c r="J73" s="14">
        <f t="shared" si="16"/>
        <v>5478</v>
      </c>
      <c r="K73" s="15">
        <f t="shared" si="16"/>
        <v>16007.5</v>
      </c>
    </row>
    <row r="74" spans="5:11" ht="13.5" thickBot="1">
      <c r="E74" s="33" t="s">
        <v>30</v>
      </c>
      <c r="F74" s="38">
        <f aca="true" t="shared" si="17" ref="F74:K74">F69-F73</f>
        <v>2327.5</v>
      </c>
      <c r="G74" s="34">
        <f t="shared" si="17"/>
        <v>1307</v>
      </c>
      <c r="H74" s="34">
        <f t="shared" si="17"/>
        <v>650</v>
      </c>
      <c r="I74" s="34">
        <f t="shared" si="17"/>
        <v>-1678</v>
      </c>
      <c r="J74" s="34">
        <f t="shared" si="17"/>
        <v>-478</v>
      </c>
      <c r="K74" s="35">
        <f t="shared" si="17"/>
        <v>492.5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Korodak</dc:creator>
  <cp:keywords/>
  <dc:description/>
  <cp:lastModifiedBy>Korodak</cp:lastModifiedBy>
  <dcterms:created xsi:type="dcterms:W3CDTF">2012-05-28T09:09:10Z</dcterms:created>
  <dcterms:modified xsi:type="dcterms:W3CDTF">2012-06-13T22:04:37Z</dcterms:modified>
  <cp:category/>
  <cp:version/>
  <cp:contentType/>
  <cp:contentStatus/>
</cp:coreProperties>
</file>